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480" yWindow="15" windowWidth="11340" windowHeight="9690" activeTab="4"/>
  </bookViews>
  <sheets>
    <sheet name="Excalibur" sheetId="27" r:id="rId1"/>
    <sheet name="Rus brick" sheetId="26" r:id="rId2"/>
    <sheet name="Rus HUB" sheetId="25" r:id="rId3"/>
    <sheet name="Rus Axle" sheetId="24" r:id="rId4"/>
    <sheet name="Rus Roulette" sheetId="23" r:id="rId5"/>
  </sheets>
  <calcPr calcId="125725" refMode="R1C1"/>
</workbook>
</file>

<file path=xl/calcChain.xml><?xml version="1.0" encoding="utf-8"?>
<calcChain xmlns="http://schemas.openxmlformats.org/spreadsheetml/2006/main">
  <c r="R27" i="27"/>
  <c r="R24"/>
  <c r="R23"/>
  <c r="R20"/>
  <c r="R19"/>
  <c r="R16"/>
  <c r="R15"/>
  <c r="R14"/>
  <c r="R11"/>
  <c r="R10"/>
  <c r="R9"/>
  <c r="R6"/>
  <c r="R12" i="26"/>
  <c r="R9"/>
  <c r="R6"/>
  <c r="R9" i="25"/>
  <c r="R6"/>
  <c r="R14" i="24"/>
  <c r="R11"/>
  <c r="R10"/>
  <c r="R7"/>
  <c r="R6"/>
  <c r="R17" i="23"/>
  <c r="R14"/>
  <c r="R11"/>
  <c r="R10"/>
  <c r="R9"/>
  <c r="R6"/>
</calcChain>
</file>

<file path=xl/sharedStrings.xml><?xml version="1.0" encoding="utf-8"?>
<sst xmlns="http://schemas.openxmlformats.org/spreadsheetml/2006/main" count="529" uniqueCount="175">
  <si>
    <t>ФИО</t>
  </si>
  <si>
    <t>Жим</t>
  </si>
  <si>
    <t>Тяга</t>
  </si>
  <si>
    <t>Сумма</t>
  </si>
  <si>
    <t>Тренер</t>
  </si>
  <si>
    <t>Команда</t>
  </si>
  <si>
    <t>Рек</t>
  </si>
  <si>
    <t>Возрастная группа
Дата рождения/Возраст</t>
  </si>
  <si>
    <t>Собственный 
Вес</t>
  </si>
  <si>
    <t>Город/Область</t>
  </si>
  <si>
    <t xml:space="preserve">Москва </t>
  </si>
  <si>
    <t>130,0</t>
  </si>
  <si>
    <t>140,0</t>
  </si>
  <si>
    <t>80,0</t>
  </si>
  <si>
    <t>90,0</t>
  </si>
  <si>
    <t>160,0</t>
  </si>
  <si>
    <t>170,0</t>
  </si>
  <si>
    <t xml:space="preserve"> </t>
  </si>
  <si>
    <t xml:space="preserve">Лично </t>
  </si>
  <si>
    <t>120,0</t>
  </si>
  <si>
    <t>ВЕСОВАЯ КАТЕГОРИЯ   90</t>
  </si>
  <si>
    <t>150,0</t>
  </si>
  <si>
    <t>ВЕСОВАЯ КАТЕГОРИЯ   100</t>
  </si>
  <si>
    <t xml:space="preserve">Kami Power Pro </t>
  </si>
  <si>
    <t>ВЕСОВАЯ КАТЕГОРИЯ   110</t>
  </si>
  <si>
    <t>ВЕСОВАЯ КАТЕГОРИЯ   125</t>
  </si>
  <si>
    <t>Главный судья:</t>
  </si>
  <si>
    <t>Главный секретарь:</t>
  </si>
  <si>
    <t>Старший судья:</t>
  </si>
  <si>
    <t>Боковой судья:</t>
  </si>
  <si>
    <t>Секретарь:</t>
  </si>
  <si>
    <t xml:space="preserve">Абсолютный зачёт </t>
  </si>
  <si>
    <t xml:space="preserve">Женщины </t>
  </si>
  <si>
    <t xml:space="preserve">Открытая </t>
  </si>
  <si>
    <t xml:space="preserve">ФИО </t>
  </si>
  <si>
    <t xml:space="preserve">Возрастная группа </t>
  </si>
  <si>
    <t xml:space="preserve">Весовая </t>
  </si>
  <si>
    <t xml:space="preserve">Gloss </t>
  </si>
  <si>
    <t xml:space="preserve">Мужчины </t>
  </si>
  <si>
    <t xml:space="preserve">Юниоры </t>
  </si>
  <si>
    <t>90</t>
  </si>
  <si>
    <t>100</t>
  </si>
  <si>
    <t>110</t>
  </si>
  <si>
    <t>125</t>
  </si>
  <si>
    <t>45,0</t>
  </si>
  <si>
    <t>50,0</t>
  </si>
  <si>
    <t>92,5</t>
  </si>
  <si>
    <t>60,0</t>
  </si>
  <si>
    <t>65,0</t>
  </si>
  <si>
    <t>70,0</t>
  </si>
  <si>
    <t>100,0</t>
  </si>
  <si>
    <t>105,0</t>
  </si>
  <si>
    <t>110,0</t>
  </si>
  <si>
    <t>Галицин Геннадий</t>
  </si>
  <si>
    <t>1. Галицин Геннадий</t>
  </si>
  <si>
    <t>Открытая (15.04.1985)/34</t>
  </si>
  <si>
    <t>90,00</t>
  </si>
  <si>
    <t>Сухопаров Сергей</t>
  </si>
  <si>
    <t>1. Сухопаров Сергей</t>
  </si>
  <si>
    <t>Открытая (15.11.1981)/37</t>
  </si>
  <si>
    <t>107,40</t>
  </si>
  <si>
    <t xml:space="preserve">Беларусь/ </t>
  </si>
  <si>
    <t>102,5</t>
  </si>
  <si>
    <t>72,5</t>
  </si>
  <si>
    <t>55,0</t>
  </si>
  <si>
    <t>75,0</t>
  </si>
  <si>
    <t>82,5</t>
  </si>
  <si>
    <t xml:space="preserve">Химки/Московская область </t>
  </si>
  <si>
    <t>Жбанков Сергей</t>
  </si>
  <si>
    <t>Открытая (20.05.1984)/35</t>
  </si>
  <si>
    <t>89,30</t>
  </si>
  <si>
    <t>59,20</t>
  </si>
  <si>
    <t>93,60</t>
  </si>
  <si>
    <t xml:space="preserve">Курск/Курская область </t>
  </si>
  <si>
    <t>38,0</t>
  </si>
  <si>
    <t>20,0</t>
  </si>
  <si>
    <t>23,0</t>
  </si>
  <si>
    <t>Ершова Евгения</t>
  </si>
  <si>
    <t>1. Ершова Евгения</t>
  </si>
  <si>
    <t>Открытая (28.03.1992)/27</t>
  </si>
  <si>
    <t>60,90</t>
  </si>
  <si>
    <t>ВЕСОВАЯ КАТЕГОРИЯ   70</t>
  </si>
  <si>
    <t>30,5</t>
  </si>
  <si>
    <t>Умеренков Даниил</t>
  </si>
  <si>
    <t>1. Умеренков Даниил</t>
  </si>
  <si>
    <t>Юниоры (01.03.2004)/15</t>
  </si>
  <si>
    <t>69,50</t>
  </si>
  <si>
    <t>45,5</t>
  </si>
  <si>
    <t>50,5</t>
  </si>
  <si>
    <t>55,5</t>
  </si>
  <si>
    <t>60,5</t>
  </si>
  <si>
    <t>Открытая (01.03.2004)/15</t>
  </si>
  <si>
    <t>Алиев Илья</t>
  </si>
  <si>
    <t>2. Алиев Илья</t>
  </si>
  <si>
    <t>Открытая (06.06.1991)/28</t>
  </si>
  <si>
    <t xml:space="preserve">Архангельск/Архангельская область </t>
  </si>
  <si>
    <t>35,5</t>
  </si>
  <si>
    <t>40,5</t>
  </si>
  <si>
    <t>65,5</t>
  </si>
  <si>
    <t>Лукьянов Сергей</t>
  </si>
  <si>
    <t>1. Лукьянов Сергей</t>
  </si>
  <si>
    <t>117,40</t>
  </si>
  <si>
    <t>68,0</t>
  </si>
  <si>
    <t xml:space="preserve">Токарев Сергей </t>
  </si>
  <si>
    <t>70</t>
  </si>
  <si>
    <t>29,7649</t>
  </si>
  <si>
    <t>44,1922</t>
  </si>
  <si>
    <t>42,6195</t>
  </si>
  <si>
    <t>33,9577</t>
  </si>
  <si>
    <t>51,5313</t>
  </si>
  <si>
    <t>-. Умеренков Даниил</t>
  </si>
  <si>
    <t>Анисимов Роман</t>
  </si>
  <si>
    <t>1. Анисимов Роман</t>
  </si>
  <si>
    <t>Открытая (21.05.1978)/41</t>
  </si>
  <si>
    <t>83,90</t>
  </si>
  <si>
    <t xml:space="preserve">Иваново/Ивановская область </t>
  </si>
  <si>
    <t>Одегов Никита</t>
  </si>
  <si>
    <t>2. Одегов Никита</t>
  </si>
  <si>
    <t>Открытая (18.07.1990)/29</t>
  </si>
  <si>
    <t>82,70</t>
  </si>
  <si>
    <t>Грошков Юрий</t>
  </si>
  <si>
    <t>1. Грошков Юрий</t>
  </si>
  <si>
    <t>Открытая (31.07.1985)/33</t>
  </si>
  <si>
    <t>90,50</t>
  </si>
  <si>
    <t>102,0400</t>
  </si>
  <si>
    <t>83,6680</t>
  </si>
  <si>
    <t>67,1000</t>
  </si>
  <si>
    <t>1. Алиев Илья</t>
  </si>
  <si>
    <t>15,0</t>
  </si>
  <si>
    <t>22,5</t>
  </si>
  <si>
    <t>16,8790</t>
  </si>
  <si>
    <t>9,1778</t>
  </si>
  <si>
    <t>34,0</t>
  </si>
  <si>
    <t>44,0</t>
  </si>
  <si>
    <t>1. Одегов Никита</t>
  </si>
  <si>
    <t>54,0</t>
  </si>
  <si>
    <t>64,0</t>
  </si>
  <si>
    <t>34,7544</t>
  </si>
  <si>
    <t>28,6943</t>
  </si>
  <si>
    <t>19,2593</t>
  </si>
  <si>
    <t>-. Ершова Евгения</t>
  </si>
  <si>
    <t>Одиноков Максим</t>
  </si>
  <si>
    <t>2. Одиноков Максим</t>
  </si>
  <si>
    <t>Открытая (26.10.1990)/28</t>
  </si>
  <si>
    <t>87,30</t>
  </si>
  <si>
    <t xml:space="preserve">Ковров/Владимирская область </t>
  </si>
  <si>
    <t>3. Жбанков Сергей</t>
  </si>
  <si>
    <t>Кирин Андрей</t>
  </si>
  <si>
    <t>1. Кирин Андрей</t>
  </si>
  <si>
    <t>Открытая (30.03.1986)/33</t>
  </si>
  <si>
    <t>2. Грошков Юрий</t>
  </si>
  <si>
    <t>Молчаков Алексей</t>
  </si>
  <si>
    <t>1. Молчаков Алексей</t>
  </si>
  <si>
    <t>Открытая (12.03.1992)/27</t>
  </si>
  <si>
    <t>106,90</t>
  </si>
  <si>
    <t>2. Сухопаров Сергей</t>
  </si>
  <si>
    <t>47,4792</t>
  </si>
  <si>
    <t>63,7750</t>
  </si>
  <si>
    <t>57,5905</t>
  </si>
  <si>
    <t>50,7004</t>
  </si>
  <si>
    <t>50,6370</t>
  </si>
  <si>
    <t>49,4423</t>
  </si>
  <si>
    <t>45,3840</t>
  </si>
  <si>
    <t>42,7000</t>
  </si>
  <si>
    <t>39,6515</t>
  </si>
  <si>
    <t>62,9389</t>
  </si>
  <si>
    <t>Ветераны 40+ (25.10.1955)/63</t>
  </si>
  <si>
    <t>Чемпионат Москвы
«Эскалибур»
Москва 27 - 28 июля 2019 г.</t>
  </si>
  <si>
    <t>Чемпионат Москвы
«Русский кирпич»
Москва 27 - 28 июля 2019 г.</t>
  </si>
  <si>
    <t>Чемпионат Москвы
«Русский хаб»
Москва 27 - 28 июля 2019 г.</t>
  </si>
  <si>
    <t>Чемпионат Москвы
«Русская ось»
Москва 27 - 28 июля 2019 г.</t>
  </si>
  <si>
    <t>Чемпионат Москвы
«Русская рулетка»
Москва 27 - 28 июля 2019 г.</t>
  </si>
  <si>
    <t xml:space="preserve">Ветераны </t>
  </si>
  <si>
    <t>Ветераны</t>
  </si>
  <si>
    <t xml:space="preserve">Ветераны 40+ 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</si>
</sst>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strike/>
      <sz val="10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left"/>
    </xf>
    <xf numFmtId="49" fontId="6" fillId="0" borderId="13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left"/>
    </xf>
    <xf numFmtId="49" fontId="0" fillId="0" borderId="14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left"/>
    </xf>
    <xf numFmtId="49" fontId="0" fillId="0" borderId="15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left"/>
    </xf>
    <xf numFmtId="49" fontId="6" fillId="0" borderId="16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/>
    </xf>
    <xf numFmtId="49" fontId="2" fillId="0" borderId="13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/>
    </xf>
    <xf numFmtId="49" fontId="0" fillId="0" borderId="13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opLeftCell="A37" workbookViewId="0">
      <selection activeCell="B57" sqref="B57"/>
    </sheetView>
  </sheetViews>
  <sheetFormatPr defaultRowHeight="12.75"/>
  <cols>
    <col min="1" max="1" width="26" style="4" bestFit="1" customWidth="1"/>
    <col min="2" max="2" width="26.28515625" style="4" bestFit="1" customWidth="1"/>
    <col min="3" max="3" width="10.5703125" style="4" bestFit="1" customWidth="1"/>
    <col min="4" max="4" width="22.7109375" style="4" bestFit="1" customWidth="1"/>
    <col min="5" max="5" width="34" style="4" bestFit="1" customWidth="1"/>
    <col min="6" max="6" width="4.5703125" style="3" bestFit="1" customWidth="1"/>
    <col min="7" max="9" width="5.5703125" style="3" bestFit="1" customWidth="1"/>
    <col min="10" max="12" width="2.140625" style="3" bestFit="1" customWidth="1"/>
    <col min="13" max="13" width="4.85546875" style="3" bestFit="1" customWidth="1"/>
    <col min="14" max="16" width="2.140625" style="3" bestFit="1" customWidth="1"/>
    <col min="17" max="17" width="4.85546875" style="3" bestFit="1" customWidth="1"/>
    <col min="18" max="18" width="7.85546875" style="4" bestFit="1" customWidth="1"/>
    <col min="19" max="19" width="15.140625" style="4" bestFit="1" customWidth="1"/>
    <col min="20" max="16384" width="9.140625" style="3"/>
  </cols>
  <sheetData>
    <row r="1" spans="1:19" s="2" customFormat="1" ht="29.1" customHeight="1">
      <c r="A1" s="28" t="s">
        <v>167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30"/>
    </row>
    <row r="2" spans="1:19" s="2" customFormat="1" ht="62.1" customHeight="1" thickBot="1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3"/>
    </row>
    <row r="3" spans="1:19" s="1" customFormat="1" ht="12.75" customHeight="1">
      <c r="A3" s="34" t="s">
        <v>0</v>
      </c>
      <c r="B3" s="36" t="s">
        <v>7</v>
      </c>
      <c r="C3" s="36" t="s">
        <v>8</v>
      </c>
      <c r="D3" s="38" t="s">
        <v>5</v>
      </c>
      <c r="E3" s="38" t="s">
        <v>9</v>
      </c>
      <c r="F3" s="38" t="s">
        <v>2</v>
      </c>
      <c r="G3" s="38"/>
      <c r="H3" s="38"/>
      <c r="I3" s="38"/>
      <c r="J3" s="38" t="s">
        <v>1</v>
      </c>
      <c r="K3" s="38"/>
      <c r="L3" s="38"/>
      <c r="M3" s="38"/>
      <c r="N3" s="38" t="s">
        <v>2</v>
      </c>
      <c r="O3" s="38"/>
      <c r="P3" s="38"/>
      <c r="Q3" s="38"/>
      <c r="R3" s="38" t="s">
        <v>3</v>
      </c>
      <c r="S3" s="40" t="s">
        <v>4</v>
      </c>
    </row>
    <row r="4" spans="1:19" s="1" customFormat="1" ht="21" customHeight="1" thickBot="1">
      <c r="A4" s="35"/>
      <c r="B4" s="37"/>
      <c r="C4" s="37"/>
      <c r="D4" s="37"/>
      <c r="E4" s="37"/>
      <c r="F4" s="5">
        <v>1</v>
      </c>
      <c r="G4" s="5">
        <v>2</v>
      </c>
      <c r="H4" s="5">
        <v>3</v>
      </c>
      <c r="I4" s="5" t="s">
        <v>6</v>
      </c>
      <c r="J4" s="5">
        <v>1</v>
      </c>
      <c r="K4" s="5">
        <v>2</v>
      </c>
      <c r="L4" s="5">
        <v>3</v>
      </c>
      <c r="M4" s="5" t="s">
        <v>6</v>
      </c>
      <c r="N4" s="5">
        <v>1</v>
      </c>
      <c r="O4" s="5">
        <v>2</v>
      </c>
      <c r="P4" s="5">
        <v>3</v>
      </c>
      <c r="Q4" s="5" t="s">
        <v>6</v>
      </c>
      <c r="R4" s="37"/>
      <c r="S4" s="41"/>
    </row>
    <row r="5" spans="1:19" ht="15">
      <c r="A5" s="42" t="s">
        <v>81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</row>
    <row r="6" spans="1:19">
      <c r="A6" s="6" t="s">
        <v>140</v>
      </c>
      <c r="B6" s="6" t="s">
        <v>79</v>
      </c>
      <c r="C6" s="6" t="s">
        <v>80</v>
      </c>
      <c r="D6" s="6" t="s">
        <v>18</v>
      </c>
      <c r="E6" s="6" t="s">
        <v>10</v>
      </c>
      <c r="F6" s="7" t="s">
        <v>44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6" t="str">
        <f>"0.00"</f>
        <v>0.00</v>
      </c>
      <c r="S6" s="6" t="s">
        <v>17</v>
      </c>
    </row>
    <row r="8" spans="1:19" ht="15">
      <c r="A8" s="39" t="s">
        <v>81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</row>
    <row r="9" spans="1:19">
      <c r="A9" s="9" t="s">
        <v>84</v>
      </c>
      <c r="B9" s="9" t="s">
        <v>85</v>
      </c>
      <c r="C9" s="9" t="s">
        <v>86</v>
      </c>
      <c r="D9" s="9" t="s">
        <v>18</v>
      </c>
      <c r="E9" s="9" t="s">
        <v>73</v>
      </c>
      <c r="F9" s="10" t="s">
        <v>64</v>
      </c>
      <c r="G9" s="10" t="s">
        <v>48</v>
      </c>
      <c r="H9" s="11" t="s">
        <v>65</v>
      </c>
      <c r="I9" s="11"/>
      <c r="J9" s="11"/>
      <c r="K9" s="11"/>
      <c r="L9" s="11"/>
      <c r="M9" s="11"/>
      <c r="N9" s="11"/>
      <c r="O9" s="11"/>
      <c r="P9" s="11"/>
      <c r="Q9" s="11"/>
      <c r="R9" s="9" t="str">
        <f>"65,0"</f>
        <v>65,0</v>
      </c>
      <c r="S9" s="9" t="s">
        <v>17</v>
      </c>
    </row>
    <row r="10" spans="1:19">
      <c r="A10" s="12" t="s">
        <v>84</v>
      </c>
      <c r="B10" s="12" t="s">
        <v>91</v>
      </c>
      <c r="C10" s="12" t="s">
        <v>86</v>
      </c>
      <c r="D10" s="12" t="s">
        <v>18</v>
      </c>
      <c r="E10" s="12" t="s">
        <v>73</v>
      </c>
      <c r="F10" s="13" t="s">
        <v>64</v>
      </c>
      <c r="G10" s="13" t="s">
        <v>48</v>
      </c>
      <c r="H10" s="14" t="s">
        <v>65</v>
      </c>
      <c r="I10" s="14"/>
      <c r="J10" s="14"/>
      <c r="K10" s="14"/>
      <c r="L10" s="14"/>
      <c r="M10" s="14"/>
      <c r="N10" s="14"/>
      <c r="O10" s="14"/>
      <c r="P10" s="14"/>
      <c r="Q10" s="14"/>
      <c r="R10" s="12" t="str">
        <f>"65,0"</f>
        <v>65,0</v>
      </c>
      <c r="S10" s="12" t="s">
        <v>17</v>
      </c>
    </row>
    <row r="11" spans="1:19">
      <c r="A11" s="15" t="s">
        <v>93</v>
      </c>
      <c r="B11" s="15" t="s">
        <v>94</v>
      </c>
      <c r="C11" s="15" t="s">
        <v>71</v>
      </c>
      <c r="D11" s="15" t="s">
        <v>18</v>
      </c>
      <c r="E11" s="15" t="s">
        <v>95</v>
      </c>
      <c r="F11" s="17" t="s">
        <v>45</v>
      </c>
      <c r="G11" s="17" t="s">
        <v>47</v>
      </c>
      <c r="H11" s="16" t="s">
        <v>49</v>
      </c>
      <c r="I11" s="16"/>
      <c r="J11" s="16"/>
      <c r="K11" s="16"/>
      <c r="L11" s="16"/>
      <c r="M11" s="16"/>
      <c r="N11" s="16"/>
      <c r="O11" s="16"/>
      <c r="P11" s="16"/>
      <c r="Q11" s="16"/>
      <c r="R11" s="15" t="str">
        <f>"60,0"</f>
        <v>60,0</v>
      </c>
      <c r="S11" s="15" t="s">
        <v>17</v>
      </c>
    </row>
    <row r="13" spans="1:19" ht="15">
      <c r="A13" s="39" t="s">
        <v>20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</row>
    <row r="14" spans="1:19">
      <c r="A14" s="9" t="s">
        <v>112</v>
      </c>
      <c r="B14" s="9" t="s">
        <v>113</v>
      </c>
      <c r="C14" s="9" t="s">
        <v>114</v>
      </c>
      <c r="D14" s="9" t="s">
        <v>18</v>
      </c>
      <c r="E14" s="9" t="s">
        <v>115</v>
      </c>
      <c r="F14" s="10" t="s">
        <v>14</v>
      </c>
      <c r="G14" s="10" t="s">
        <v>50</v>
      </c>
      <c r="H14" s="11" t="s">
        <v>51</v>
      </c>
      <c r="I14" s="11"/>
      <c r="J14" s="11"/>
      <c r="K14" s="11"/>
      <c r="L14" s="11"/>
      <c r="M14" s="11"/>
      <c r="N14" s="11"/>
      <c r="O14" s="11"/>
      <c r="P14" s="11"/>
      <c r="Q14" s="11"/>
      <c r="R14" s="9" t="str">
        <f>"100,0"</f>
        <v>100,0</v>
      </c>
      <c r="S14" s="9" t="s">
        <v>17</v>
      </c>
    </row>
    <row r="15" spans="1:19">
      <c r="A15" s="12" t="s">
        <v>142</v>
      </c>
      <c r="B15" s="12" t="s">
        <v>143</v>
      </c>
      <c r="C15" s="12" t="s">
        <v>144</v>
      </c>
      <c r="D15" s="12" t="s">
        <v>18</v>
      </c>
      <c r="E15" s="12" t="s">
        <v>145</v>
      </c>
      <c r="F15" s="13" t="s">
        <v>63</v>
      </c>
      <c r="G15" s="13" t="s">
        <v>66</v>
      </c>
      <c r="H15" s="13" t="s">
        <v>46</v>
      </c>
      <c r="I15" s="14" t="s">
        <v>62</v>
      </c>
      <c r="J15" s="14"/>
      <c r="K15" s="14"/>
      <c r="L15" s="14"/>
      <c r="M15" s="14"/>
      <c r="N15" s="14"/>
      <c r="O15" s="14"/>
      <c r="P15" s="14"/>
      <c r="Q15" s="14"/>
      <c r="R15" s="12" t="str">
        <f>"92,5"</f>
        <v>92,5</v>
      </c>
      <c r="S15" s="12" t="s">
        <v>17</v>
      </c>
    </row>
    <row r="16" spans="1:19">
      <c r="A16" s="15" t="s">
        <v>146</v>
      </c>
      <c r="B16" s="15" t="s">
        <v>69</v>
      </c>
      <c r="C16" s="15" t="s">
        <v>70</v>
      </c>
      <c r="D16" s="15" t="s">
        <v>18</v>
      </c>
      <c r="E16" s="15" t="s">
        <v>10</v>
      </c>
      <c r="F16" s="17" t="s">
        <v>49</v>
      </c>
      <c r="G16" s="17" t="s">
        <v>66</v>
      </c>
      <c r="H16" s="16" t="s">
        <v>46</v>
      </c>
      <c r="I16" s="16"/>
      <c r="J16" s="16"/>
      <c r="K16" s="16"/>
      <c r="L16" s="16"/>
      <c r="M16" s="16"/>
      <c r="N16" s="16"/>
      <c r="O16" s="16"/>
      <c r="P16" s="16"/>
      <c r="Q16" s="16"/>
      <c r="R16" s="15" t="str">
        <f>"82,5"</f>
        <v>82,5</v>
      </c>
      <c r="S16" s="15" t="s">
        <v>17</v>
      </c>
    </row>
    <row r="18" spans="1:19" ht="15">
      <c r="A18" s="39" t="s">
        <v>22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</row>
    <row r="19" spans="1:19">
      <c r="A19" s="9" t="s">
        <v>148</v>
      </c>
      <c r="B19" s="9" t="s">
        <v>149</v>
      </c>
      <c r="C19" s="9" t="s">
        <v>72</v>
      </c>
      <c r="D19" s="9" t="s">
        <v>18</v>
      </c>
      <c r="E19" s="9" t="s">
        <v>145</v>
      </c>
      <c r="F19" s="10" t="s">
        <v>63</v>
      </c>
      <c r="G19" s="10" t="s">
        <v>66</v>
      </c>
      <c r="H19" s="11" t="s">
        <v>46</v>
      </c>
      <c r="I19" s="11"/>
      <c r="J19" s="11"/>
      <c r="K19" s="11"/>
      <c r="L19" s="11"/>
      <c r="M19" s="11"/>
      <c r="N19" s="11"/>
      <c r="O19" s="11"/>
      <c r="P19" s="11"/>
      <c r="Q19" s="11"/>
      <c r="R19" s="9" t="str">
        <f>"82,5"</f>
        <v>82,5</v>
      </c>
      <c r="S19" s="9" t="s">
        <v>17</v>
      </c>
    </row>
    <row r="20" spans="1:19">
      <c r="A20" s="15" t="s">
        <v>150</v>
      </c>
      <c r="B20" s="15" t="s">
        <v>122</v>
      </c>
      <c r="C20" s="15" t="s">
        <v>123</v>
      </c>
      <c r="D20" s="15" t="s">
        <v>18</v>
      </c>
      <c r="E20" s="15" t="s">
        <v>10</v>
      </c>
      <c r="F20" s="17" t="s">
        <v>47</v>
      </c>
      <c r="G20" s="17" t="s">
        <v>49</v>
      </c>
      <c r="H20" s="16" t="s">
        <v>13</v>
      </c>
      <c r="I20" s="16"/>
      <c r="J20" s="16"/>
      <c r="K20" s="16"/>
      <c r="L20" s="16"/>
      <c r="M20" s="16"/>
      <c r="N20" s="16"/>
      <c r="O20" s="16"/>
      <c r="P20" s="16"/>
      <c r="Q20" s="16"/>
      <c r="R20" s="15" t="str">
        <f>"70,0"</f>
        <v>70,0</v>
      </c>
      <c r="S20" s="15" t="s">
        <v>17</v>
      </c>
    </row>
    <row r="22" spans="1:19" ht="15">
      <c r="A22" s="39" t="s">
        <v>24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</row>
    <row r="23" spans="1:19">
      <c r="A23" s="9" t="s">
        <v>152</v>
      </c>
      <c r="B23" s="9" t="s">
        <v>153</v>
      </c>
      <c r="C23" s="9" t="s">
        <v>154</v>
      </c>
      <c r="D23" s="9" t="s">
        <v>18</v>
      </c>
      <c r="E23" s="9" t="s">
        <v>10</v>
      </c>
      <c r="F23" s="10" t="s">
        <v>49</v>
      </c>
      <c r="G23" s="10" t="s">
        <v>13</v>
      </c>
      <c r="H23" s="11" t="s">
        <v>14</v>
      </c>
      <c r="I23" s="11"/>
      <c r="J23" s="11"/>
      <c r="K23" s="11"/>
      <c r="L23" s="11"/>
      <c r="M23" s="11"/>
      <c r="N23" s="11"/>
      <c r="O23" s="11"/>
      <c r="P23" s="11"/>
      <c r="Q23" s="11"/>
      <c r="R23" s="9" t="str">
        <f>"80,0"</f>
        <v>80,0</v>
      </c>
      <c r="S23" s="9" t="s">
        <v>17</v>
      </c>
    </row>
    <row r="24" spans="1:19">
      <c r="A24" s="15" t="s">
        <v>155</v>
      </c>
      <c r="B24" s="15" t="s">
        <v>59</v>
      </c>
      <c r="C24" s="15" t="s">
        <v>60</v>
      </c>
      <c r="D24" s="15" t="s">
        <v>18</v>
      </c>
      <c r="E24" s="15" t="s">
        <v>61</v>
      </c>
      <c r="F24" s="17" t="s">
        <v>64</v>
      </c>
      <c r="G24" s="17" t="s">
        <v>49</v>
      </c>
      <c r="H24" s="16" t="s">
        <v>13</v>
      </c>
      <c r="I24" s="16"/>
      <c r="J24" s="16"/>
      <c r="K24" s="16"/>
      <c r="L24" s="16"/>
      <c r="M24" s="16"/>
      <c r="N24" s="16"/>
      <c r="O24" s="16"/>
      <c r="P24" s="16"/>
      <c r="Q24" s="16"/>
      <c r="R24" s="15" t="str">
        <f>"70,0"</f>
        <v>70,0</v>
      </c>
      <c r="S24" s="15" t="s">
        <v>17</v>
      </c>
    </row>
    <row r="26" spans="1:19" ht="15">
      <c r="A26" s="39" t="s">
        <v>25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</row>
    <row r="27" spans="1:19">
      <c r="A27" s="6" t="s">
        <v>100</v>
      </c>
      <c r="B27" s="26" t="s">
        <v>166</v>
      </c>
      <c r="C27" s="6" t="s">
        <v>101</v>
      </c>
      <c r="D27" s="6" t="s">
        <v>18</v>
      </c>
      <c r="E27" s="6" t="s">
        <v>10</v>
      </c>
      <c r="F27" s="8" t="s">
        <v>13</v>
      </c>
      <c r="G27" s="7" t="s">
        <v>14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6" t="str">
        <f>"80,0"</f>
        <v>80,0</v>
      </c>
      <c r="S27" s="6" t="s">
        <v>103</v>
      </c>
    </row>
    <row r="29" spans="1:19" ht="15">
      <c r="D29" s="18" t="s">
        <v>26</v>
      </c>
    </row>
    <row r="30" spans="1:19" ht="15">
      <c r="D30" s="18" t="s">
        <v>27</v>
      </c>
    </row>
    <row r="31" spans="1:19" ht="15">
      <c r="D31" s="18" t="s">
        <v>28</v>
      </c>
    </row>
    <row r="32" spans="1:19" ht="15">
      <c r="D32" s="18" t="s">
        <v>29</v>
      </c>
    </row>
    <row r="33" spans="1:4" ht="15">
      <c r="D33" s="18" t="s">
        <v>29</v>
      </c>
    </row>
    <row r="34" spans="1:4" ht="15">
      <c r="D34" s="18" t="s">
        <v>30</v>
      </c>
    </row>
    <row r="35" spans="1:4" ht="15">
      <c r="D35" s="18"/>
    </row>
    <row r="37" spans="1:4" ht="18">
      <c r="A37" s="19" t="s">
        <v>31</v>
      </c>
      <c r="B37" s="19"/>
    </row>
    <row r="38" spans="1:4" ht="15">
      <c r="A38" s="20" t="s">
        <v>38</v>
      </c>
      <c r="B38" s="20"/>
    </row>
    <row r="39" spans="1:4" ht="14.25">
      <c r="A39" s="22"/>
      <c r="B39" s="23" t="s">
        <v>39</v>
      </c>
    </row>
    <row r="40" spans="1:4" ht="15">
      <c r="A40" s="24" t="s">
        <v>34</v>
      </c>
      <c r="B40" s="24" t="s">
        <v>35</v>
      </c>
      <c r="C40" s="24" t="s">
        <v>36</v>
      </c>
      <c r="D40" s="24" t="s">
        <v>37</v>
      </c>
    </row>
    <row r="41" spans="1:4">
      <c r="A41" s="21" t="s">
        <v>83</v>
      </c>
      <c r="B41" s="4" t="s">
        <v>39</v>
      </c>
      <c r="C41" s="4" t="s">
        <v>104</v>
      </c>
      <c r="D41" s="25" t="s">
        <v>156</v>
      </c>
    </row>
    <row r="43" spans="1:4" ht="14.25">
      <c r="A43" s="22"/>
      <c r="B43" s="23" t="s">
        <v>33</v>
      </c>
    </row>
    <row r="44" spans="1:4" ht="15">
      <c r="A44" s="24" t="s">
        <v>34</v>
      </c>
      <c r="B44" s="24" t="s">
        <v>35</v>
      </c>
      <c r="C44" s="24" t="s">
        <v>36</v>
      </c>
      <c r="D44" s="24" t="s">
        <v>37</v>
      </c>
    </row>
    <row r="45" spans="1:4">
      <c r="A45" s="21" t="s">
        <v>111</v>
      </c>
      <c r="B45" s="4" t="s">
        <v>33</v>
      </c>
      <c r="C45" s="4" t="s">
        <v>40</v>
      </c>
      <c r="D45" s="25" t="s">
        <v>157</v>
      </c>
    </row>
    <row r="46" spans="1:4">
      <c r="A46" s="21" t="s">
        <v>141</v>
      </c>
      <c r="B46" s="4" t="s">
        <v>33</v>
      </c>
      <c r="C46" s="4" t="s">
        <v>40</v>
      </c>
      <c r="D46" s="25" t="s">
        <v>158</v>
      </c>
    </row>
    <row r="47" spans="1:4">
      <c r="A47" s="21" t="s">
        <v>68</v>
      </c>
      <c r="B47" s="4" t="s">
        <v>33</v>
      </c>
      <c r="C47" s="4" t="s">
        <v>40</v>
      </c>
      <c r="D47" s="25" t="s">
        <v>159</v>
      </c>
    </row>
    <row r="48" spans="1:4">
      <c r="A48" s="21" t="s">
        <v>92</v>
      </c>
      <c r="B48" s="4" t="s">
        <v>33</v>
      </c>
      <c r="C48" s="4" t="s">
        <v>104</v>
      </c>
      <c r="D48" s="25" t="s">
        <v>160</v>
      </c>
    </row>
    <row r="49" spans="1:4">
      <c r="A49" s="21" t="s">
        <v>147</v>
      </c>
      <c r="B49" s="4" t="s">
        <v>33</v>
      </c>
      <c r="C49" s="4" t="s">
        <v>41</v>
      </c>
      <c r="D49" s="25" t="s">
        <v>161</v>
      </c>
    </row>
    <row r="50" spans="1:4">
      <c r="A50" s="21" t="s">
        <v>83</v>
      </c>
      <c r="B50" s="4" t="s">
        <v>33</v>
      </c>
      <c r="C50" s="4" t="s">
        <v>104</v>
      </c>
      <c r="D50" s="25" t="s">
        <v>156</v>
      </c>
    </row>
    <row r="51" spans="1:4">
      <c r="A51" s="21" t="s">
        <v>151</v>
      </c>
      <c r="B51" s="4" t="s">
        <v>33</v>
      </c>
      <c r="C51" s="4" t="s">
        <v>42</v>
      </c>
      <c r="D51" s="25" t="s">
        <v>162</v>
      </c>
    </row>
    <row r="52" spans="1:4">
      <c r="A52" s="21" t="s">
        <v>120</v>
      </c>
      <c r="B52" s="4" t="s">
        <v>33</v>
      </c>
      <c r="C52" s="4" t="s">
        <v>41</v>
      </c>
      <c r="D52" s="25" t="s">
        <v>163</v>
      </c>
    </row>
    <row r="53" spans="1:4">
      <c r="A53" s="21" t="s">
        <v>57</v>
      </c>
      <c r="B53" s="4" t="s">
        <v>33</v>
      </c>
      <c r="C53" s="4" t="s">
        <v>42</v>
      </c>
      <c r="D53" s="25" t="s">
        <v>164</v>
      </c>
    </row>
    <row r="55" spans="1:4" ht="14.25">
      <c r="A55" s="22"/>
      <c r="B55" s="23" t="s">
        <v>173</v>
      </c>
    </row>
    <row r="56" spans="1:4" ht="15">
      <c r="A56" s="24" t="s">
        <v>34</v>
      </c>
      <c r="B56" s="24" t="s">
        <v>35</v>
      </c>
      <c r="C56" s="24" t="s">
        <v>36</v>
      </c>
      <c r="D56" s="24" t="s">
        <v>37</v>
      </c>
    </row>
    <row r="57" spans="1:4">
      <c r="A57" s="21" t="s">
        <v>99</v>
      </c>
      <c r="B57" s="27" t="s">
        <v>174</v>
      </c>
      <c r="C57" s="4" t="s">
        <v>43</v>
      </c>
      <c r="D57" s="25" t="s">
        <v>165</v>
      </c>
    </row>
  </sheetData>
  <mergeCells count="17">
    <mergeCell ref="A18:R18"/>
    <mergeCell ref="A22:R22"/>
    <mergeCell ref="A26:R26"/>
    <mergeCell ref="R3:R4"/>
    <mergeCell ref="S3:S4"/>
    <mergeCell ref="A5:R5"/>
    <mergeCell ref="A8:R8"/>
    <mergeCell ref="A13:R13"/>
    <mergeCell ref="A1:S2"/>
    <mergeCell ref="A3:A4"/>
    <mergeCell ref="B3:B4"/>
    <mergeCell ref="C3:C4"/>
    <mergeCell ref="D3:D4"/>
    <mergeCell ref="E3:E4"/>
    <mergeCell ref="F3:I3"/>
    <mergeCell ref="J3:M3"/>
    <mergeCell ref="N3:Q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8"/>
  <sheetViews>
    <sheetView workbookViewId="0">
      <selection sqref="A1:S2"/>
    </sheetView>
  </sheetViews>
  <sheetFormatPr defaultRowHeight="12.75"/>
  <cols>
    <col min="1" max="1" width="26" style="4" bestFit="1" customWidth="1"/>
    <col min="2" max="2" width="26.28515625" style="4" bestFit="1" customWidth="1"/>
    <col min="3" max="3" width="10.5703125" style="4" bestFit="1" customWidth="1"/>
    <col min="4" max="4" width="22.7109375" style="4" bestFit="1" customWidth="1"/>
    <col min="5" max="5" width="34" style="4" bestFit="1" customWidth="1"/>
    <col min="6" max="8" width="4.5703125" style="3" bestFit="1" customWidth="1"/>
    <col min="9" max="9" width="4.85546875" style="3" bestFit="1" customWidth="1"/>
    <col min="10" max="12" width="2.140625" style="3" bestFit="1" customWidth="1"/>
    <col min="13" max="13" width="4.85546875" style="3" bestFit="1" customWidth="1"/>
    <col min="14" max="16" width="2.140625" style="3" bestFit="1" customWidth="1"/>
    <col min="17" max="17" width="4.85546875" style="3" bestFit="1" customWidth="1"/>
    <col min="18" max="18" width="7.85546875" style="4" bestFit="1" customWidth="1"/>
    <col min="19" max="19" width="8.85546875" style="4" bestFit="1" customWidth="1"/>
    <col min="20" max="16384" width="9.140625" style="3"/>
  </cols>
  <sheetData>
    <row r="1" spans="1:19" s="2" customFormat="1" ht="29.1" customHeight="1">
      <c r="A1" s="28" t="s">
        <v>168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30"/>
    </row>
    <row r="2" spans="1:19" s="2" customFormat="1" ht="62.1" customHeight="1" thickBot="1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3"/>
    </row>
    <row r="3" spans="1:19" s="1" customFormat="1" ht="12.75" customHeight="1">
      <c r="A3" s="34" t="s">
        <v>0</v>
      </c>
      <c r="B3" s="36" t="s">
        <v>7</v>
      </c>
      <c r="C3" s="36" t="s">
        <v>8</v>
      </c>
      <c r="D3" s="38" t="s">
        <v>5</v>
      </c>
      <c r="E3" s="38" t="s">
        <v>9</v>
      </c>
      <c r="F3" s="38" t="s">
        <v>2</v>
      </c>
      <c r="G3" s="38"/>
      <c r="H3" s="38"/>
      <c r="I3" s="38"/>
      <c r="J3" s="38" t="s">
        <v>1</v>
      </c>
      <c r="K3" s="38"/>
      <c r="L3" s="38"/>
      <c r="M3" s="38"/>
      <c r="N3" s="38" t="s">
        <v>2</v>
      </c>
      <c r="O3" s="38"/>
      <c r="P3" s="38"/>
      <c r="Q3" s="38"/>
      <c r="R3" s="38" t="s">
        <v>3</v>
      </c>
      <c r="S3" s="40" t="s">
        <v>4</v>
      </c>
    </row>
    <row r="4" spans="1:19" s="1" customFormat="1" ht="21" customHeight="1" thickBot="1">
      <c r="A4" s="35"/>
      <c r="B4" s="37"/>
      <c r="C4" s="37"/>
      <c r="D4" s="37"/>
      <c r="E4" s="37"/>
      <c r="F4" s="5">
        <v>1</v>
      </c>
      <c r="G4" s="5">
        <v>2</v>
      </c>
      <c r="H4" s="5">
        <v>3</v>
      </c>
      <c r="I4" s="5" t="s">
        <v>6</v>
      </c>
      <c r="J4" s="5">
        <v>1</v>
      </c>
      <c r="K4" s="5">
        <v>2</v>
      </c>
      <c r="L4" s="5">
        <v>3</v>
      </c>
      <c r="M4" s="5" t="s">
        <v>6</v>
      </c>
      <c r="N4" s="5">
        <v>1</v>
      </c>
      <c r="O4" s="5">
        <v>2</v>
      </c>
      <c r="P4" s="5">
        <v>3</v>
      </c>
      <c r="Q4" s="5" t="s">
        <v>6</v>
      </c>
      <c r="R4" s="37"/>
      <c r="S4" s="41"/>
    </row>
    <row r="5" spans="1:19" ht="15">
      <c r="A5" s="42" t="s">
        <v>81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</row>
    <row r="6" spans="1:19">
      <c r="A6" s="6" t="s">
        <v>127</v>
      </c>
      <c r="B6" s="6" t="s">
        <v>94</v>
      </c>
      <c r="C6" s="6" t="s">
        <v>71</v>
      </c>
      <c r="D6" s="6" t="s">
        <v>18</v>
      </c>
      <c r="E6" s="6" t="s">
        <v>95</v>
      </c>
      <c r="F6" s="8" t="s">
        <v>132</v>
      </c>
      <c r="G6" s="7" t="s">
        <v>133</v>
      </c>
      <c r="H6" s="7"/>
      <c r="I6" s="7"/>
      <c r="J6" s="7"/>
      <c r="K6" s="7"/>
      <c r="L6" s="7"/>
      <c r="M6" s="7"/>
      <c r="N6" s="7"/>
      <c r="O6" s="7"/>
      <c r="P6" s="7"/>
      <c r="Q6" s="7"/>
      <c r="R6" s="6" t="str">
        <f>"34,0"</f>
        <v>34,0</v>
      </c>
      <c r="S6" s="6" t="s">
        <v>17</v>
      </c>
    </row>
    <row r="8" spans="1:19" ht="15">
      <c r="A8" s="39" t="s">
        <v>20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</row>
    <row r="9" spans="1:19">
      <c r="A9" s="6" t="s">
        <v>134</v>
      </c>
      <c r="B9" s="6" t="s">
        <v>118</v>
      </c>
      <c r="C9" s="6" t="s">
        <v>119</v>
      </c>
      <c r="D9" s="6" t="s">
        <v>18</v>
      </c>
      <c r="E9" s="6" t="s">
        <v>67</v>
      </c>
      <c r="F9" s="8" t="s">
        <v>132</v>
      </c>
      <c r="G9" s="8" t="s">
        <v>133</v>
      </c>
      <c r="H9" s="8" t="s">
        <v>135</v>
      </c>
      <c r="I9" s="7" t="s">
        <v>136</v>
      </c>
      <c r="J9" s="7"/>
      <c r="K9" s="7"/>
      <c r="L9" s="7"/>
      <c r="M9" s="7"/>
      <c r="N9" s="7"/>
      <c r="O9" s="7"/>
      <c r="P9" s="7"/>
      <c r="Q9" s="7"/>
      <c r="R9" s="6" t="str">
        <f>"54,0"</f>
        <v>54,0</v>
      </c>
      <c r="S9" s="6" t="s">
        <v>17</v>
      </c>
    </row>
    <row r="11" spans="1:19" ht="15">
      <c r="A11" s="39" t="s">
        <v>24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</row>
    <row r="12" spans="1:19">
      <c r="A12" s="6" t="s">
        <v>58</v>
      </c>
      <c r="B12" s="6" t="s">
        <v>59</v>
      </c>
      <c r="C12" s="6" t="s">
        <v>60</v>
      </c>
      <c r="D12" s="6" t="s">
        <v>18</v>
      </c>
      <c r="E12" s="6" t="s">
        <v>61</v>
      </c>
      <c r="F12" s="8" t="s">
        <v>132</v>
      </c>
      <c r="G12" s="7" t="s">
        <v>135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6" t="str">
        <f>"34,0"</f>
        <v>34,0</v>
      </c>
      <c r="S12" s="6" t="s">
        <v>17</v>
      </c>
    </row>
    <row r="14" spans="1:19" ht="15">
      <c r="D14" s="18" t="s">
        <v>26</v>
      </c>
    </row>
    <row r="15" spans="1:19" ht="15">
      <c r="D15" s="18" t="s">
        <v>27</v>
      </c>
    </row>
    <row r="16" spans="1:19" ht="15">
      <c r="D16" s="18" t="s">
        <v>28</v>
      </c>
    </row>
    <row r="17" spans="1:4" ht="15">
      <c r="D17" s="18" t="s">
        <v>29</v>
      </c>
    </row>
    <row r="18" spans="1:4" ht="15">
      <c r="D18" s="18" t="s">
        <v>29</v>
      </c>
    </row>
    <row r="19" spans="1:4" ht="15">
      <c r="D19" s="18" t="s">
        <v>30</v>
      </c>
    </row>
    <row r="20" spans="1:4" ht="15">
      <c r="D20" s="18"/>
    </row>
    <row r="22" spans="1:4" ht="18">
      <c r="A22" s="19" t="s">
        <v>31</v>
      </c>
      <c r="B22" s="19"/>
    </row>
    <row r="23" spans="1:4" ht="15">
      <c r="A23" s="20" t="s">
        <v>38</v>
      </c>
      <c r="B23" s="20"/>
    </row>
    <row r="24" spans="1:4" ht="14.25">
      <c r="A24" s="22"/>
      <c r="B24" s="23" t="s">
        <v>33</v>
      </c>
    </row>
    <row r="25" spans="1:4" ht="15">
      <c r="A25" s="24" t="s">
        <v>34</v>
      </c>
      <c r="B25" s="24" t="s">
        <v>35</v>
      </c>
      <c r="C25" s="24" t="s">
        <v>36</v>
      </c>
      <c r="D25" s="24" t="s">
        <v>37</v>
      </c>
    </row>
    <row r="26" spans="1:4">
      <c r="A26" s="21" t="s">
        <v>116</v>
      </c>
      <c r="B26" s="4" t="s">
        <v>33</v>
      </c>
      <c r="C26" s="4" t="s">
        <v>40</v>
      </c>
      <c r="D26" s="25" t="s">
        <v>137</v>
      </c>
    </row>
    <row r="27" spans="1:4">
      <c r="A27" s="21" t="s">
        <v>92</v>
      </c>
      <c r="B27" s="4" t="s">
        <v>33</v>
      </c>
      <c r="C27" s="4" t="s">
        <v>104</v>
      </c>
      <c r="D27" s="25" t="s">
        <v>138</v>
      </c>
    </row>
    <row r="28" spans="1:4">
      <c r="A28" s="21" t="s">
        <v>57</v>
      </c>
      <c r="B28" s="4" t="s">
        <v>33</v>
      </c>
      <c r="C28" s="4" t="s">
        <v>42</v>
      </c>
      <c r="D28" s="25" t="s">
        <v>139</v>
      </c>
    </row>
  </sheetData>
  <mergeCells count="14">
    <mergeCell ref="A5:R5"/>
    <mergeCell ref="A8:R8"/>
    <mergeCell ref="A11:R11"/>
    <mergeCell ref="A1:S2"/>
    <mergeCell ref="A3:A4"/>
    <mergeCell ref="B3:B4"/>
    <mergeCell ref="C3:C4"/>
    <mergeCell ref="D3:D4"/>
    <mergeCell ref="E3:E4"/>
    <mergeCell ref="F3:I3"/>
    <mergeCell ref="J3:M3"/>
    <mergeCell ref="N3:Q3"/>
    <mergeCell ref="R3:R4"/>
    <mergeCell ref="S3:S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4"/>
  <sheetViews>
    <sheetView workbookViewId="0">
      <selection sqref="A1:S2"/>
    </sheetView>
  </sheetViews>
  <sheetFormatPr defaultRowHeight="12.75"/>
  <cols>
    <col min="1" max="1" width="26" style="4" bestFit="1" customWidth="1"/>
    <col min="2" max="2" width="26.28515625" style="4" bestFit="1" customWidth="1"/>
    <col min="3" max="3" width="10.5703125" style="4" bestFit="1" customWidth="1"/>
    <col min="4" max="4" width="22.7109375" style="4" bestFit="1" customWidth="1"/>
    <col min="5" max="5" width="34" style="4" bestFit="1" customWidth="1"/>
    <col min="6" max="8" width="4.5703125" style="3" bestFit="1" customWidth="1"/>
    <col min="9" max="9" width="4.85546875" style="3" bestFit="1" customWidth="1"/>
    <col min="10" max="12" width="2.140625" style="3" bestFit="1" customWidth="1"/>
    <col min="13" max="13" width="4.85546875" style="3" bestFit="1" customWidth="1"/>
    <col min="14" max="16" width="2.140625" style="3" bestFit="1" customWidth="1"/>
    <col min="17" max="17" width="4.85546875" style="3" bestFit="1" customWidth="1"/>
    <col min="18" max="18" width="7.85546875" style="4" bestFit="1" customWidth="1"/>
    <col min="19" max="19" width="8.85546875" style="4" bestFit="1" customWidth="1"/>
    <col min="20" max="16384" width="9.140625" style="3"/>
  </cols>
  <sheetData>
    <row r="1" spans="1:19" s="2" customFormat="1" ht="29.1" customHeight="1">
      <c r="A1" s="28" t="s">
        <v>169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30"/>
    </row>
    <row r="2" spans="1:19" s="2" customFormat="1" ht="62.1" customHeight="1" thickBot="1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3"/>
    </row>
    <row r="3" spans="1:19" s="1" customFormat="1" ht="12.75" customHeight="1">
      <c r="A3" s="34" t="s">
        <v>0</v>
      </c>
      <c r="B3" s="36" t="s">
        <v>7</v>
      </c>
      <c r="C3" s="36" t="s">
        <v>8</v>
      </c>
      <c r="D3" s="38" t="s">
        <v>5</v>
      </c>
      <c r="E3" s="38" t="s">
        <v>9</v>
      </c>
      <c r="F3" s="38" t="s">
        <v>2</v>
      </c>
      <c r="G3" s="38"/>
      <c r="H3" s="38"/>
      <c r="I3" s="38"/>
      <c r="J3" s="38" t="s">
        <v>1</v>
      </c>
      <c r="K3" s="38"/>
      <c r="L3" s="38"/>
      <c r="M3" s="38"/>
      <c r="N3" s="38" t="s">
        <v>2</v>
      </c>
      <c r="O3" s="38"/>
      <c r="P3" s="38"/>
      <c r="Q3" s="38"/>
      <c r="R3" s="38" t="s">
        <v>3</v>
      </c>
      <c r="S3" s="40" t="s">
        <v>4</v>
      </c>
    </row>
    <row r="4" spans="1:19" s="1" customFormat="1" ht="21" customHeight="1" thickBot="1">
      <c r="A4" s="35"/>
      <c r="B4" s="37"/>
      <c r="C4" s="37"/>
      <c r="D4" s="37"/>
      <c r="E4" s="37"/>
      <c r="F4" s="5">
        <v>1</v>
      </c>
      <c r="G4" s="5">
        <v>2</v>
      </c>
      <c r="H4" s="5">
        <v>3</v>
      </c>
      <c r="I4" s="5" t="s">
        <v>6</v>
      </c>
      <c r="J4" s="5">
        <v>1</v>
      </c>
      <c r="K4" s="5">
        <v>2</v>
      </c>
      <c r="L4" s="5">
        <v>3</v>
      </c>
      <c r="M4" s="5" t="s">
        <v>6</v>
      </c>
      <c r="N4" s="5">
        <v>1</v>
      </c>
      <c r="O4" s="5">
        <v>2</v>
      </c>
      <c r="P4" s="5">
        <v>3</v>
      </c>
      <c r="Q4" s="5" t="s">
        <v>6</v>
      </c>
      <c r="R4" s="37"/>
      <c r="S4" s="41"/>
    </row>
    <row r="5" spans="1:19" ht="15">
      <c r="A5" s="42" t="s">
        <v>81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</row>
    <row r="6" spans="1:19">
      <c r="A6" s="6" t="s">
        <v>127</v>
      </c>
      <c r="B6" s="6" t="s">
        <v>94</v>
      </c>
      <c r="C6" s="6" t="s">
        <v>71</v>
      </c>
      <c r="D6" s="6" t="s">
        <v>18</v>
      </c>
      <c r="E6" s="6" t="s">
        <v>95</v>
      </c>
      <c r="F6" s="8" t="s">
        <v>128</v>
      </c>
      <c r="G6" s="8" t="s">
        <v>75</v>
      </c>
      <c r="H6" s="7" t="s">
        <v>129</v>
      </c>
      <c r="I6" s="7"/>
      <c r="J6" s="7"/>
      <c r="K6" s="7"/>
      <c r="L6" s="7"/>
      <c r="M6" s="7"/>
      <c r="N6" s="7"/>
      <c r="O6" s="7"/>
      <c r="P6" s="7"/>
      <c r="Q6" s="7"/>
      <c r="R6" s="6" t="str">
        <f>"20,0"</f>
        <v>20,0</v>
      </c>
      <c r="S6" s="6" t="s">
        <v>17</v>
      </c>
    </row>
    <row r="8" spans="1:19" ht="15">
      <c r="A8" s="39" t="s">
        <v>20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</row>
    <row r="9" spans="1:19">
      <c r="A9" s="6" t="s">
        <v>54</v>
      </c>
      <c r="B9" s="6" t="s">
        <v>55</v>
      </c>
      <c r="C9" s="6" t="s">
        <v>56</v>
      </c>
      <c r="D9" s="6" t="s">
        <v>23</v>
      </c>
      <c r="E9" s="6" t="s">
        <v>10</v>
      </c>
      <c r="F9" s="8" t="s">
        <v>128</v>
      </c>
      <c r="G9" s="7" t="s">
        <v>75</v>
      </c>
      <c r="H9" s="7"/>
      <c r="I9" s="7"/>
      <c r="J9" s="7"/>
      <c r="K9" s="7"/>
      <c r="L9" s="7"/>
      <c r="M9" s="7"/>
      <c r="N9" s="7"/>
      <c r="O9" s="7"/>
      <c r="P9" s="7"/>
      <c r="Q9" s="7"/>
      <c r="R9" s="6" t="str">
        <f>"15,0"</f>
        <v>15,0</v>
      </c>
      <c r="S9" s="6" t="s">
        <v>17</v>
      </c>
    </row>
    <row r="11" spans="1:19" ht="15">
      <c r="D11" s="18" t="s">
        <v>26</v>
      </c>
    </row>
    <row r="12" spans="1:19" ht="15">
      <c r="D12" s="18" t="s">
        <v>27</v>
      </c>
    </row>
    <row r="13" spans="1:19" ht="15">
      <c r="D13" s="18" t="s">
        <v>28</v>
      </c>
    </row>
    <row r="14" spans="1:19" ht="15">
      <c r="D14" s="18" t="s">
        <v>29</v>
      </c>
    </row>
    <row r="15" spans="1:19" ht="15">
      <c r="D15" s="18" t="s">
        <v>29</v>
      </c>
    </row>
    <row r="16" spans="1:19" ht="15">
      <c r="D16" s="18" t="s">
        <v>30</v>
      </c>
    </row>
    <row r="17" spans="1:4" ht="15">
      <c r="D17" s="18"/>
    </row>
    <row r="19" spans="1:4" ht="18">
      <c r="A19" s="19" t="s">
        <v>31</v>
      </c>
      <c r="B19" s="19"/>
    </row>
    <row r="20" spans="1:4" ht="15">
      <c r="A20" s="20" t="s">
        <v>38</v>
      </c>
      <c r="B20" s="20"/>
    </row>
    <row r="21" spans="1:4" ht="14.25">
      <c r="A21" s="22"/>
      <c r="B21" s="23" t="s">
        <v>33</v>
      </c>
    </row>
    <row r="22" spans="1:4" ht="15">
      <c r="A22" s="24" t="s">
        <v>34</v>
      </c>
      <c r="B22" s="24" t="s">
        <v>35</v>
      </c>
      <c r="C22" s="24" t="s">
        <v>36</v>
      </c>
      <c r="D22" s="24" t="s">
        <v>37</v>
      </c>
    </row>
    <row r="23" spans="1:4">
      <c r="A23" s="21" t="s">
        <v>92</v>
      </c>
      <c r="B23" s="4" t="s">
        <v>33</v>
      </c>
      <c r="C23" s="4" t="s">
        <v>104</v>
      </c>
      <c r="D23" s="25" t="s">
        <v>130</v>
      </c>
    </row>
    <row r="24" spans="1:4">
      <c r="A24" s="21" t="s">
        <v>53</v>
      </c>
      <c r="B24" s="4" t="s">
        <v>33</v>
      </c>
      <c r="C24" s="4" t="s">
        <v>40</v>
      </c>
      <c r="D24" s="25" t="s">
        <v>131</v>
      </c>
    </row>
  </sheetData>
  <mergeCells count="13">
    <mergeCell ref="R3:R4"/>
    <mergeCell ref="S3:S4"/>
    <mergeCell ref="A5:R5"/>
    <mergeCell ref="A8:R8"/>
    <mergeCell ref="A1:S2"/>
    <mergeCell ref="A3:A4"/>
    <mergeCell ref="B3:B4"/>
    <mergeCell ref="C3:C4"/>
    <mergeCell ref="D3:D4"/>
    <mergeCell ref="E3:E4"/>
    <mergeCell ref="F3:I3"/>
    <mergeCell ref="J3:M3"/>
    <mergeCell ref="N3:Q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0"/>
  <sheetViews>
    <sheetView topLeftCell="A11" workbookViewId="0">
      <selection sqref="A1:S2"/>
    </sheetView>
  </sheetViews>
  <sheetFormatPr defaultRowHeight="12.75"/>
  <cols>
    <col min="1" max="1" width="26" style="4" bestFit="1" customWidth="1"/>
    <col min="2" max="2" width="26.28515625" style="4" bestFit="1" customWidth="1"/>
    <col min="3" max="3" width="10.5703125" style="4" bestFit="1" customWidth="1"/>
    <col min="4" max="4" width="22.7109375" style="4" bestFit="1" customWidth="1"/>
    <col min="5" max="5" width="27.42578125" style="4" bestFit="1" customWidth="1"/>
    <col min="6" max="8" width="5.5703125" style="3" bestFit="1" customWidth="1"/>
    <col min="9" max="9" width="4.85546875" style="3" bestFit="1" customWidth="1"/>
    <col min="10" max="12" width="2.140625" style="3" bestFit="1" customWidth="1"/>
    <col min="13" max="13" width="4.85546875" style="3" bestFit="1" customWidth="1"/>
    <col min="14" max="16" width="2.140625" style="3" bestFit="1" customWidth="1"/>
    <col min="17" max="17" width="4.85546875" style="3" bestFit="1" customWidth="1"/>
    <col min="18" max="18" width="7.85546875" style="4" bestFit="1" customWidth="1"/>
    <col min="19" max="19" width="8.85546875" style="4" bestFit="1" customWidth="1"/>
    <col min="20" max="16384" width="9.140625" style="3"/>
  </cols>
  <sheetData>
    <row r="1" spans="1:19" s="2" customFormat="1" ht="29.1" customHeight="1">
      <c r="A1" s="28" t="s">
        <v>170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30"/>
    </row>
    <row r="2" spans="1:19" s="2" customFormat="1" ht="62.1" customHeight="1" thickBot="1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3"/>
    </row>
    <row r="3" spans="1:19" s="1" customFormat="1" ht="12.75" customHeight="1">
      <c r="A3" s="34" t="s">
        <v>0</v>
      </c>
      <c r="B3" s="36" t="s">
        <v>7</v>
      </c>
      <c r="C3" s="36" t="s">
        <v>8</v>
      </c>
      <c r="D3" s="38" t="s">
        <v>5</v>
      </c>
      <c r="E3" s="38" t="s">
        <v>9</v>
      </c>
      <c r="F3" s="38" t="s">
        <v>2</v>
      </c>
      <c r="G3" s="38"/>
      <c r="H3" s="38"/>
      <c r="I3" s="38"/>
      <c r="J3" s="38" t="s">
        <v>1</v>
      </c>
      <c r="K3" s="38"/>
      <c r="L3" s="38"/>
      <c r="M3" s="38"/>
      <c r="N3" s="38" t="s">
        <v>2</v>
      </c>
      <c r="O3" s="38"/>
      <c r="P3" s="38"/>
      <c r="Q3" s="38"/>
      <c r="R3" s="38" t="s">
        <v>3</v>
      </c>
      <c r="S3" s="40" t="s">
        <v>4</v>
      </c>
    </row>
    <row r="4" spans="1:19" s="1" customFormat="1" ht="21" customHeight="1" thickBot="1">
      <c r="A4" s="35"/>
      <c r="B4" s="37"/>
      <c r="C4" s="37"/>
      <c r="D4" s="37"/>
      <c r="E4" s="37"/>
      <c r="F4" s="5">
        <v>1</v>
      </c>
      <c r="G4" s="5">
        <v>2</v>
      </c>
      <c r="H4" s="5">
        <v>3</v>
      </c>
      <c r="I4" s="5" t="s">
        <v>6</v>
      </c>
      <c r="J4" s="5">
        <v>1</v>
      </c>
      <c r="K4" s="5">
        <v>2</v>
      </c>
      <c r="L4" s="5">
        <v>3</v>
      </c>
      <c r="M4" s="5" t="s">
        <v>6</v>
      </c>
      <c r="N4" s="5">
        <v>1</v>
      </c>
      <c r="O4" s="5">
        <v>2</v>
      </c>
      <c r="P4" s="5">
        <v>3</v>
      </c>
      <c r="Q4" s="5" t="s">
        <v>6</v>
      </c>
      <c r="R4" s="37"/>
      <c r="S4" s="41"/>
    </row>
    <row r="5" spans="1:19" ht="15">
      <c r="A5" s="42" t="s">
        <v>81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</row>
    <row r="6" spans="1:19">
      <c r="A6" s="9" t="s">
        <v>110</v>
      </c>
      <c r="B6" s="9" t="s">
        <v>85</v>
      </c>
      <c r="C6" s="9" t="s">
        <v>86</v>
      </c>
      <c r="D6" s="9" t="s">
        <v>18</v>
      </c>
      <c r="E6" s="9" t="s">
        <v>73</v>
      </c>
      <c r="F6" s="11" t="s">
        <v>14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9" t="str">
        <f>"0.00"</f>
        <v>0.00</v>
      </c>
      <c r="S6" s="9" t="s">
        <v>17</v>
      </c>
    </row>
    <row r="7" spans="1:19">
      <c r="A7" s="15" t="s">
        <v>110</v>
      </c>
      <c r="B7" s="15" t="s">
        <v>91</v>
      </c>
      <c r="C7" s="15" t="s">
        <v>86</v>
      </c>
      <c r="D7" s="15" t="s">
        <v>18</v>
      </c>
      <c r="E7" s="15" t="s">
        <v>73</v>
      </c>
      <c r="F7" s="16" t="s">
        <v>14</v>
      </c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5" t="str">
        <f>"0.00"</f>
        <v>0.00</v>
      </c>
      <c r="S7" s="15" t="s">
        <v>17</v>
      </c>
    </row>
    <row r="9" spans="1:19" ht="15">
      <c r="A9" s="39" t="s">
        <v>20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</row>
    <row r="10" spans="1:19">
      <c r="A10" s="9" t="s">
        <v>112</v>
      </c>
      <c r="B10" s="9" t="s">
        <v>113</v>
      </c>
      <c r="C10" s="9" t="s">
        <v>114</v>
      </c>
      <c r="D10" s="9" t="s">
        <v>18</v>
      </c>
      <c r="E10" s="9" t="s">
        <v>115</v>
      </c>
      <c r="F10" s="10" t="s">
        <v>21</v>
      </c>
      <c r="G10" s="10" t="s">
        <v>15</v>
      </c>
      <c r="H10" s="11" t="s">
        <v>16</v>
      </c>
      <c r="I10" s="11"/>
      <c r="J10" s="11"/>
      <c r="K10" s="11"/>
      <c r="L10" s="11"/>
      <c r="M10" s="11"/>
      <c r="N10" s="11"/>
      <c r="O10" s="11"/>
      <c r="P10" s="11"/>
      <c r="Q10" s="11"/>
      <c r="R10" s="9" t="str">
        <f>"160,0"</f>
        <v>160,0</v>
      </c>
      <c r="S10" s="9" t="s">
        <v>17</v>
      </c>
    </row>
    <row r="11" spans="1:19">
      <c r="A11" s="15" t="s">
        <v>117</v>
      </c>
      <c r="B11" s="15" t="s">
        <v>118</v>
      </c>
      <c r="C11" s="15" t="s">
        <v>119</v>
      </c>
      <c r="D11" s="15" t="s">
        <v>18</v>
      </c>
      <c r="E11" s="15" t="s">
        <v>67</v>
      </c>
      <c r="F11" s="17" t="s">
        <v>19</v>
      </c>
      <c r="G11" s="17" t="s">
        <v>11</v>
      </c>
      <c r="H11" s="16" t="s">
        <v>12</v>
      </c>
      <c r="I11" s="16"/>
      <c r="J11" s="16"/>
      <c r="K11" s="16"/>
      <c r="L11" s="16"/>
      <c r="M11" s="16"/>
      <c r="N11" s="16"/>
      <c r="O11" s="16"/>
      <c r="P11" s="16"/>
      <c r="Q11" s="16"/>
      <c r="R11" s="15" t="str">
        <f>"130,0"</f>
        <v>130,0</v>
      </c>
      <c r="S11" s="15" t="s">
        <v>17</v>
      </c>
    </row>
    <row r="13" spans="1:19" ht="15">
      <c r="A13" s="39" t="s">
        <v>22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</row>
    <row r="14" spans="1:19">
      <c r="A14" s="6" t="s">
        <v>121</v>
      </c>
      <c r="B14" s="6" t="s">
        <v>122</v>
      </c>
      <c r="C14" s="6" t="s">
        <v>123</v>
      </c>
      <c r="D14" s="6" t="s">
        <v>18</v>
      </c>
      <c r="E14" s="6" t="s">
        <v>10</v>
      </c>
      <c r="F14" s="8" t="s">
        <v>50</v>
      </c>
      <c r="G14" s="8" t="s">
        <v>52</v>
      </c>
      <c r="H14" s="7" t="s">
        <v>19</v>
      </c>
      <c r="I14" s="7"/>
      <c r="J14" s="7"/>
      <c r="K14" s="7"/>
      <c r="L14" s="7"/>
      <c r="M14" s="7"/>
      <c r="N14" s="7"/>
      <c r="O14" s="7"/>
      <c r="P14" s="7"/>
      <c r="Q14" s="7"/>
      <c r="R14" s="6" t="str">
        <f>"110,0"</f>
        <v>110,0</v>
      </c>
      <c r="S14" s="6" t="s">
        <v>17</v>
      </c>
    </row>
    <row r="16" spans="1:19" ht="15">
      <c r="D16" s="18" t="s">
        <v>26</v>
      </c>
    </row>
    <row r="17" spans="1:4" ht="15">
      <c r="D17" s="18" t="s">
        <v>27</v>
      </c>
    </row>
    <row r="18" spans="1:4" ht="15">
      <c r="D18" s="18" t="s">
        <v>28</v>
      </c>
    </row>
    <row r="19" spans="1:4" ht="15">
      <c r="D19" s="18" t="s">
        <v>29</v>
      </c>
    </row>
    <row r="20" spans="1:4" ht="15">
      <c r="D20" s="18" t="s">
        <v>29</v>
      </c>
    </row>
    <row r="21" spans="1:4" ht="15">
      <c r="D21" s="18" t="s">
        <v>30</v>
      </c>
    </row>
    <row r="22" spans="1:4" ht="15">
      <c r="D22" s="18"/>
    </row>
    <row r="24" spans="1:4" ht="18">
      <c r="A24" s="19" t="s">
        <v>31</v>
      </c>
      <c r="B24" s="19"/>
    </row>
    <row r="25" spans="1:4" ht="15">
      <c r="A25" s="20" t="s">
        <v>38</v>
      </c>
      <c r="B25" s="20"/>
    </row>
    <row r="26" spans="1:4" ht="14.25">
      <c r="A26" s="22"/>
      <c r="B26" s="23" t="s">
        <v>33</v>
      </c>
    </row>
    <row r="27" spans="1:4" ht="15">
      <c r="A27" s="24" t="s">
        <v>34</v>
      </c>
      <c r="B27" s="24" t="s">
        <v>35</v>
      </c>
      <c r="C27" s="24" t="s">
        <v>36</v>
      </c>
      <c r="D27" s="24" t="s">
        <v>37</v>
      </c>
    </row>
    <row r="28" spans="1:4">
      <c r="A28" s="21" t="s">
        <v>111</v>
      </c>
      <c r="B28" s="4" t="s">
        <v>33</v>
      </c>
      <c r="C28" s="4" t="s">
        <v>40</v>
      </c>
      <c r="D28" s="25" t="s">
        <v>124</v>
      </c>
    </row>
    <row r="29" spans="1:4">
      <c r="A29" s="21" t="s">
        <v>116</v>
      </c>
      <c r="B29" s="4" t="s">
        <v>33</v>
      </c>
      <c r="C29" s="4" t="s">
        <v>40</v>
      </c>
      <c r="D29" s="25" t="s">
        <v>125</v>
      </c>
    </row>
    <row r="30" spans="1:4">
      <c r="A30" s="21" t="s">
        <v>120</v>
      </c>
      <c r="B30" s="4" t="s">
        <v>33</v>
      </c>
      <c r="C30" s="4" t="s">
        <v>41</v>
      </c>
      <c r="D30" s="25" t="s">
        <v>126</v>
      </c>
    </row>
  </sheetData>
  <mergeCells count="14">
    <mergeCell ref="A5:R5"/>
    <mergeCell ref="A9:R9"/>
    <mergeCell ref="A13:R13"/>
    <mergeCell ref="A1:S2"/>
    <mergeCell ref="A3:A4"/>
    <mergeCell ref="B3:B4"/>
    <mergeCell ref="C3:C4"/>
    <mergeCell ref="D3:D4"/>
    <mergeCell ref="E3:E4"/>
    <mergeCell ref="F3:I3"/>
    <mergeCell ref="J3:M3"/>
    <mergeCell ref="N3:Q3"/>
    <mergeCell ref="R3:R4"/>
    <mergeCell ref="S3:S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7"/>
  <sheetViews>
    <sheetView tabSelected="1" topLeftCell="A28" workbookViewId="0">
      <selection activeCell="B47" sqref="B47"/>
    </sheetView>
  </sheetViews>
  <sheetFormatPr defaultRowHeight="12.75"/>
  <cols>
    <col min="1" max="1" width="26" style="4" bestFit="1" customWidth="1"/>
    <col min="2" max="2" width="26.28515625" style="4" bestFit="1" customWidth="1"/>
    <col min="3" max="3" width="10.5703125" style="4" bestFit="1" customWidth="1"/>
    <col min="4" max="4" width="22.7109375" style="4" bestFit="1" customWidth="1"/>
    <col min="5" max="5" width="34" style="4" bestFit="1" customWidth="1"/>
    <col min="6" max="8" width="4.5703125" style="3" bestFit="1" customWidth="1"/>
    <col min="9" max="9" width="4.85546875" style="3" bestFit="1" customWidth="1"/>
    <col min="10" max="10" width="4.5703125" style="3" bestFit="1" customWidth="1"/>
    <col min="11" max="12" width="2.140625" style="3" bestFit="1" customWidth="1"/>
    <col min="13" max="13" width="4.85546875" style="3" bestFit="1" customWidth="1"/>
    <col min="14" max="16" width="2.140625" style="3" bestFit="1" customWidth="1"/>
    <col min="17" max="17" width="4.85546875" style="3" bestFit="1" customWidth="1"/>
    <col min="18" max="18" width="7.85546875" style="4" bestFit="1" customWidth="1"/>
    <col min="19" max="19" width="15.140625" style="4" bestFit="1" customWidth="1"/>
    <col min="20" max="16384" width="9.140625" style="3"/>
  </cols>
  <sheetData>
    <row r="1" spans="1:19" s="2" customFormat="1" ht="29.1" customHeight="1">
      <c r="A1" s="28" t="s">
        <v>171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30"/>
    </row>
    <row r="2" spans="1:19" s="2" customFormat="1" ht="62.1" customHeight="1" thickBot="1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3"/>
    </row>
    <row r="3" spans="1:19" s="1" customFormat="1" ht="12.75" customHeight="1">
      <c r="A3" s="34" t="s">
        <v>0</v>
      </c>
      <c r="B3" s="36" t="s">
        <v>7</v>
      </c>
      <c r="C3" s="36" t="s">
        <v>8</v>
      </c>
      <c r="D3" s="38" t="s">
        <v>5</v>
      </c>
      <c r="E3" s="38" t="s">
        <v>9</v>
      </c>
      <c r="F3" s="38" t="s">
        <v>2</v>
      </c>
      <c r="G3" s="38"/>
      <c r="H3" s="38"/>
      <c r="I3" s="38"/>
      <c r="J3" s="38" t="s">
        <v>1</v>
      </c>
      <c r="K3" s="38"/>
      <c r="L3" s="38"/>
      <c r="M3" s="38"/>
      <c r="N3" s="38" t="s">
        <v>2</v>
      </c>
      <c r="O3" s="38"/>
      <c r="P3" s="38"/>
      <c r="Q3" s="38"/>
      <c r="R3" s="38" t="s">
        <v>3</v>
      </c>
      <c r="S3" s="40" t="s">
        <v>4</v>
      </c>
    </row>
    <row r="4" spans="1:19" s="1" customFormat="1" ht="21" customHeight="1" thickBot="1">
      <c r="A4" s="35"/>
      <c r="B4" s="37"/>
      <c r="C4" s="37"/>
      <c r="D4" s="37"/>
      <c r="E4" s="37"/>
      <c r="F4" s="5">
        <v>1</v>
      </c>
      <c r="G4" s="5">
        <v>2</v>
      </c>
      <c r="H4" s="5">
        <v>3</v>
      </c>
      <c r="I4" s="5" t="s">
        <v>6</v>
      </c>
      <c r="J4" s="5">
        <v>1</v>
      </c>
      <c r="K4" s="5">
        <v>2</v>
      </c>
      <c r="L4" s="5">
        <v>3</v>
      </c>
      <c r="M4" s="5" t="s">
        <v>6</v>
      </c>
      <c r="N4" s="5">
        <v>1</v>
      </c>
      <c r="O4" s="5">
        <v>2</v>
      </c>
      <c r="P4" s="5">
        <v>3</v>
      </c>
      <c r="Q4" s="5" t="s">
        <v>6</v>
      </c>
      <c r="R4" s="37"/>
      <c r="S4" s="41"/>
    </row>
    <row r="5" spans="1:19" ht="15">
      <c r="A5" s="42" t="s">
        <v>81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</row>
    <row r="6" spans="1:19">
      <c r="A6" s="6" t="s">
        <v>78</v>
      </c>
      <c r="B6" s="6" t="s">
        <v>79</v>
      </c>
      <c r="C6" s="6" t="s">
        <v>80</v>
      </c>
      <c r="D6" s="6" t="s">
        <v>18</v>
      </c>
      <c r="E6" s="6" t="s">
        <v>10</v>
      </c>
      <c r="F6" s="8" t="s">
        <v>76</v>
      </c>
      <c r="G6" s="8" t="s">
        <v>82</v>
      </c>
      <c r="H6" s="7" t="s">
        <v>74</v>
      </c>
      <c r="I6" s="7"/>
      <c r="J6" s="7"/>
      <c r="K6" s="7"/>
      <c r="L6" s="7"/>
      <c r="M6" s="7"/>
      <c r="N6" s="7"/>
      <c r="O6" s="7"/>
      <c r="P6" s="7"/>
      <c r="Q6" s="7"/>
      <c r="R6" s="6" t="str">
        <f>"30,5"</f>
        <v>30,5</v>
      </c>
      <c r="S6" s="6" t="s">
        <v>17</v>
      </c>
    </row>
    <row r="8" spans="1:19" ht="15">
      <c r="A8" s="39" t="s">
        <v>81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</row>
    <row r="9" spans="1:19">
      <c r="A9" s="9" t="s">
        <v>84</v>
      </c>
      <c r="B9" s="9" t="s">
        <v>85</v>
      </c>
      <c r="C9" s="9" t="s">
        <v>86</v>
      </c>
      <c r="D9" s="9" t="s">
        <v>18</v>
      </c>
      <c r="E9" s="9" t="s">
        <v>73</v>
      </c>
      <c r="F9" s="10" t="s">
        <v>74</v>
      </c>
      <c r="G9" s="10" t="s">
        <v>87</v>
      </c>
      <c r="H9" s="10" t="s">
        <v>88</v>
      </c>
      <c r="I9" s="10" t="s">
        <v>89</v>
      </c>
      <c r="J9" s="10" t="s">
        <v>90</v>
      </c>
      <c r="K9" s="11"/>
      <c r="L9" s="11"/>
      <c r="M9" s="11"/>
      <c r="N9" s="11"/>
      <c r="O9" s="11"/>
      <c r="P9" s="11"/>
      <c r="Q9" s="11"/>
      <c r="R9" s="9" t="str">
        <f>"60,5"</f>
        <v>60,5</v>
      </c>
      <c r="S9" s="9" t="s">
        <v>17</v>
      </c>
    </row>
    <row r="10" spans="1:19">
      <c r="A10" s="12" t="s">
        <v>84</v>
      </c>
      <c r="B10" s="12" t="s">
        <v>91</v>
      </c>
      <c r="C10" s="12" t="s">
        <v>86</v>
      </c>
      <c r="D10" s="12" t="s">
        <v>18</v>
      </c>
      <c r="E10" s="12" t="s">
        <v>73</v>
      </c>
      <c r="F10" s="13" t="s">
        <v>74</v>
      </c>
      <c r="G10" s="13" t="s">
        <v>87</v>
      </c>
      <c r="H10" s="13" t="s">
        <v>88</v>
      </c>
      <c r="I10" s="13" t="s">
        <v>89</v>
      </c>
      <c r="J10" s="13" t="s">
        <v>90</v>
      </c>
      <c r="K10" s="14"/>
      <c r="L10" s="14"/>
      <c r="M10" s="14"/>
      <c r="N10" s="14"/>
      <c r="O10" s="14"/>
      <c r="P10" s="14"/>
      <c r="Q10" s="14"/>
      <c r="R10" s="12" t="str">
        <f>"60,5"</f>
        <v>60,5</v>
      </c>
      <c r="S10" s="12" t="s">
        <v>17</v>
      </c>
    </row>
    <row r="11" spans="1:19">
      <c r="A11" s="15" t="s">
        <v>93</v>
      </c>
      <c r="B11" s="15" t="s">
        <v>94</v>
      </c>
      <c r="C11" s="15" t="s">
        <v>71</v>
      </c>
      <c r="D11" s="15" t="s">
        <v>18</v>
      </c>
      <c r="E11" s="15" t="s">
        <v>95</v>
      </c>
      <c r="F11" s="17" t="s">
        <v>96</v>
      </c>
      <c r="G11" s="17" t="s">
        <v>97</v>
      </c>
      <c r="H11" s="17" t="s">
        <v>87</v>
      </c>
      <c r="I11" s="17" t="s">
        <v>88</v>
      </c>
      <c r="J11" s="16" t="s">
        <v>89</v>
      </c>
      <c r="K11" s="16"/>
      <c r="L11" s="16"/>
      <c r="M11" s="16"/>
      <c r="N11" s="16"/>
      <c r="O11" s="16"/>
      <c r="P11" s="16"/>
      <c r="Q11" s="16"/>
      <c r="R11" s="15" t="str">
        <f>"50,5"</f>
        <v>50,5</v>
      </c>
      <c r="S11" s="15" t="s">
        <v>17</v>
      </c>
    </row>
    <row r="13" spans="1:19" ht="15">
      <c r="A13" s="39" t="s">
        <v>20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</row>
    <row r="14" spans="1:19">
      <c r="A14" s="6" t="s">
        <v>54</v>
      </c>
      <c r="B14" s="6" t="s">
        <v>55</v>
      </c>
      <c r="C14" s="6" t="s">
        <v>56</v>
      </c>
      <c r="D14" s="6" t="s">
        <v>23</v>
      </c>
      <c r="E14" s="6" t="s">
        <v>10</v>
      </c>
      <c r="F14" s="8" t="s">
        <v>74</v>
      </c>
      <c r="G14" s="8" t="s">
        <v>89</v>
      </c>
      <c r="H14" s="7" t="s">
        <v>98</v>
      </c>
      <c r="I14" s="7"/>
      <c r="J14" s="7"/>
      <c r="K14" s="7"/>
      <c r="L14" s="7"/>
      <c r="M14" s="7"/>
      <c r="N14" s="7"/>
      <c r="O14" s="7"/>
      <c r="P14" s="7"/>
      <c r="Q14" s="7"/>
      <c r="R14" s="6" t="str">
        <f>"55,5"</f>
        <v>55,5</v>
      </c>
      <c r="S14" s="6" t="s">
        <v>17</v>
      </c>
    </row>
    <row r="16" spans="1:19" ht="15">
      <c r="A16" s="39" t="s">
        <v>25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</row>
    <row r="17" spans="1:19">
      <c r="A17" s="6" t="s">
        <v>100</v>
      </c>
      <c r="B17" s="26" t="s">
        <v>166</v>
      </c>
      <c r="C17" s="6" t="s">
        <v>101</v>
      </c>
      <c r="D17" s="6" t="s">
        <v>18</v>
      </c>
      <c r="E17" s="6" t="s">
        <v>10</v>
      </c>
      <c r="F17" s="8" t="s">
        <v>90</v>
      </c>
      <c r="G17" s="8" t="s">
        <v>98</v>
      </c>
      <c r="H17" s="7" t="s">
        <v>102</v>
      </c>
      <c r="I17" s="7"/>
      <c r="J17" s="7"/>
      <c r="K17" s="7"/>
      <c r="L17" s="7"/>
      <c r="M17" s="7"/>
      <c r="N17" s="7"/>
      <c r="O17" s="7"/>
      <c r="P17" s="7"/>
      <c r="Q17" s="7"/>
      <c r="R17" s="6" t="str">
        <f>"65,5"</f>
        <v>65,5</v>
      </c>
      <c r="S17" s="6" t="s">
        <v>103</v>
      </c>
    </row>
    <row r="19" spans="1:19" ht="15">
      <c r="D19" s="18" t="s">
        <v>26</v>
      </c>
    </row>
    <row r="20" spans="1:19" ht="15">
      <c r="D20" s="18" t="s">
        <v>27</v>
      </c>
    </row>
    <row r="21" spans="1:19" ht="15">
      <c r="D21" s="18" t="s">
        <v>28</v>
      </c>
    </row>
    <row r="22" spans="1:19" ht="15">
      <c r="D22" s="18" t="s">
        <v>29</v>
      </c>
    </row>
    <row r="23" spans="1:19" ht="15">
      <c r="D23" s="18" t="s">
        <v>29</v>
      </c>
    </row>
    <row r="24" spans="1:19" ht="15">
      <c r="D24" s="18" t="s">
        <v>30</v>
      </c>
    </row>
    <row r="25" spans="1:19" ht="15">
      <c r="D25" s="18"/>
    </row>
    <row r="27" spans="1:19" ht="18">
      <c r="A27" s="19" t="s">
        <v>31</v>
      </c>
      <c r="B27" s="19"/>
    </row>
    <row r="28" spans="1:19" ht="15">
      <c r="A28" s="20" t="s">
        <v>32</v>
      </c>
      <c r="B28" s="20"/>
    </row>
    <row r="29" spans="1:19" ht="14.25">
      <c r="A29" s="22"/>
      <c r="B29" s="23" t="s">
        <v>33</v>
      </c>
    </row>
    <row r="30" spans="1:19" ht="15">
      <c r="A30" s="24" t="s">
        <v>34</v>
      </c>
      <c r="B30" s="24" t="s">
        <v>35</v>
      </c>
      <c r="C30" s="24" t="s">
        <v>36</v>
      </c>
      <c r="D30" s="24" t="s">
        <v>37</v>
      </c>
    </row>
    <row r="31" spans="1:19">
      <c r="A31" s="21" t="s">
        <v>77</v>
      </c>
      <c r="B31" s="4" t="s">
        <v>33</v>
      </c>
      <c r="C31" s="4" t="s">
        <v>104</v>
      </c>
      <c r="D31" s="25" t="s">
        <v>105</v>
      </c>
    </row>
    <row r="34" spans="1:4" ht="15">
      <c r="A34" s="20" t="s">
        <v>38</v>
      </c>
      <c r="B34" s="20"/>
    </row>
    <row r="35" spans="1:4" ht="14.25">
      <c r="A35" s="22"/>
      <c r="B35" s="23" t="s">
        <v>39</v>
      </c>
    </row>
    <row r="36" spans="1:4" ht="15">
      <c r="A36" s="24" t="s">
        <v>34</v>
      </c>
      <c r="B36" s="24" t="s">
        <v>35</v>
      </c>
      <c r="C36" s="24" t="s">
        <v>36</v>
      </c>
      <c r="D36" s="24" t="s">
        <v>37</v>
      </c>
    </row>
    <row r="37" spans="1:4">
      <c r="A37" s="21" t="s">
        <v>83</v>
      </c>
      <c r="B37" s="4" t="s">
        <v>39</v>
      </c>
      <c r="C37" s="4" t="s">
        <v>104</v>
      </c>
      <c r="D37" s="25" t="s">
        <v>106</v>
      </c>
    </row>
    <row r="39" spans="1:4" ht="14.25">
      <c r="A39" s="22"/>
      <c r="B39" s="23" t="s">
        <v>33</v>
      </c>
    </row>
    <row r="40" spans="1:4" ht="15">
      <c r="A40" s="24" t="s">
        <v>34</v>
      </c>
      <c r="B40" s="24" t="s">
        <v>35</v>
      </c>
      <c r="C40" s="24" t="s">
        <v>36</v>
      </c>
      <c r="D40" s="24" t="s">
        <v>37</v>
      </c>
    </row>
    <row r="41" spans="1:4">
      <c r="A41" s="21" t="s">
        <v>83</v>
      </c>
      <c r="B41" s="4" t="s">
        <v>33</v>
      </c>
      <c r="C41" s="4" t="s">
        <v>104</v>
      </c>
      <c r="D41" s="25" t="s">
        <v>106</v>
      </c>
    </row>
    <row r="42" spans="1:4">
      <c r="A42" s="21" t="s">
        <v>92</v>
      </c>
      <c r="B42" s="4" t="s">
        <v>33</v>
      </c>
      <c r="C42" s="4" t="s">
        <v>104</v>
      </c>
      <c r="D42" s="25" t="s">
        <v>107</v>
      </c>
    </row>
    <row r="43" spans="1:4">
      <c r="A43" s="21" t="s">
        <v>53</v>
      </c>
      <c r="B43" s="4" t="s">
        <v>33</v>
      </c>
      <c r="C43" s="4" t="s">
        <v>40</v>
      </c>
      <c r="D43" s="25" t="s">
        <v>108</v>
      </c>
    </row>
    <row r="45" spans="1:4" ht="14.25">
      <c r="A45" s="22"/>
      <c r="B45" s="23" t="s">
        <v>172</v>
      </c>
    </row>
    <row r="46" spans="1:4" ht="15">
      <c r="A46" s="24" t="s">
        <v>34</v>
      </c>
      <c r="B46" s="24" t="s">
        <v>35</v>
      </c>
      <c r="C46" s="24" t="s">
        <v>36</v>
      </c>
      <c r="D46" s="24" t="s">
        <v>37</v>
      </c>
    </row>
    <row r="47" spans="1:4">
      <c r="A47" s="21" t="s">
        <v>99</v>
      </c>
      <c r="B47" s="27" t="s">
        <v>174</v>
      </c>
      <c r="C47" s="4" t="s">
        <v>43</v>
      </c>
      <c r="D47" s="25" t="s">
        <v>109</v>
      </c>
    </row>
  </sheetData>
  <mergeCells count="15">
    <mergeCell ref="A16:R16"/>
    <mergeCell ref="R3:R4"/>
    <mergeCell ref="S3:S4"/>
    <mergeCell ref="A5:R5"/>
    <mergeCell ref="A8:R8"/>
    <mergeCell ref="A13:R13"/>
    <mergeCell ref="A1:S2"/>
    <mergeCell ref="A3:A4"/>
    <mergeCell ref="B3:B4"/>
    <mergeCell ref="C3:C4"/>
    <mergeCell ref="D3:D4"/>
    <mergeCell ref="E3:E4"/>
    <mergeCell ref="F3:I3"/>
    <mergeCell ref="J3:M3"/>
    <mergeCell ref="N3:Q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Excalibur</vt:lpstr>
      <vt:lpstr>Rus brick</vt:lpstr>
      <vt:lpstr>Rus HUB</vt:lpstr>
      <vt:lpstr>Rus Axle</vt:lpstr>
      <vt:lpstr>Rus Roulette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Franz</cp:lastModifiedBy>
  <cp:lastPrinted>2015-07-16T19:10:53Z</cp:lastPrinted>
  <dcterms:created xsi:type="dcterms:W3CDTF">2002-06-16T13:36:44Z</dcterms:created>
  <dcterms:modified xsi:type="dcterms:W3CDTF">2019-08-06T03:27:19Z</dcterms:modified>
</cp:coreProperties>
</file>